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<sst xmlns="http://schemas.openxmlformats.org/spreadsheetml/2006/main" count="19" uniqueCount="19">
  <si>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Promedio:</t>
  </si>
  <si>
    <t>Puntuaciom MÁXIMA:</t>
  </si>
  <si>
    <t>Puntuaciom MÍNIMA:</t>
  </si>
  <si>
    <t>CÁLCULOS</t>
  </si>
  <si>
    <t>Mediana:</t>
  </si>
  <si>
    <t>Desviación Estándar:</t>
  </si>
  <si>
    <t>CÁLCULOS ESTADÍSTICOS</t>
  </si>
  <si>
    <t>INFORME DE LABORATORIO:</t>
  </si>
  <si>
    <t>FlxT</t>
  </si>
  <si>
    <t>FlxP</t>
  </si>
  <si>
    <t>ManoD</t>
  </si>
  <si>
    <t>ManoI</t>
  </si>
  <si>
    <t>FTotal</t>
  </si>
  <si>
    <t>MEDICIONES</t>
  </si>
  <si>
    <t>FRelat</t>
  </si>
  <si>
    <t>PLANTILLA PARA LOS LABORATORIOS: Plantilla 1</t>
  </si>
  <si>
    <t>MC</t>
  </si>
  <si>
    <t>PESO</t>
  </si>
  <si>
    <t>Rango: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</si>
</sst>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4"/>
      <color indexed="9"/>
      <name val="Arial Black"/>
      <family val="2"/>
    </font>
    <font>
      <b/>
      <sz val="14"/>
      <name val="Arial Black"/>
      <family val="2"/>
    </font>
    <font>
      <sz val="14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medium">
        <color indexed="17"/>
      </left>
      <right style="thick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7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medium">
        <color indexed="17"/>
      </left>
      <right style="thick">
        <color indexed="17"/>
      </right>
      <top>
        <color indexed="63"/>
      </top>
      <bottom style="medium">
        <color indexed="17"/>
      </bottom>
    </border>
    <border>
      <left style="thick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ck">
        <color indexed="17"/>
      </left>
      <right>
        <color indexed="63"/>
      </right>
      <top>
        <color indexed="63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>
        <color indexed="63"/>
      </bottom>
    </border>
    <border>
      <left style="thick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thick">
        <color indexed="17"/>
      </left>
      <right style="thick">
        <color indexed="17"/>
      </right>
      <top>
        <color indexed="63"/>
      </top>
      <bottom style="medium">
        <color indexed="17"/>
      </bottom>
    </border>
    <border>
      <left style="thick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thick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thick">
        <color indexed="17"/>
      </right>
      <top>
        <color indexed="63"/>
      </top>
      <bottom style="thick">
        <color indexed="17"/>
      </bottom>
    </border>
    <border>
      <left style="medium">
        <color indexed="17"/>
      </left>
      <right style="medium">
        <color indexed="17"/>
      </right>
      <top>
        <color indexed="63"/>
      </top>
      <bottom style="thick">
        <color indexed="17"/>
      </bottom>
    </border>
    <border>
      <left style="medium">
        <color indexed="17"/>
      </left>
      <right>
        <color indexed="63"/>
      </right>
      <top>
        <color indexed="63"/>
      </top>
      <bottom style="thick">
        <color indexed="17"/>
      </bottom>
    </border>
    <border>
      <left style="medium">
        <color indexed="17"/>
      </left>
      <right style="thick">
        <color indexed="17"/>
      </right>
      <top style="medium">
        <color indexed="17"/>
      </top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4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2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4" borderId="11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1" fontId="0" fillId="4" borderId="19" xfId="0" applyNumberForma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171" fontId="0" fillId="4" borderId="21" xfId="0" applyNumberFormat="1" applyFill="1" applyBorder="1" applyAlignment="1">
      <alignment horizontal="center"/>
    </xf>
    <xf numFmtId="171" fontId="0" fillId="4" borderId="22" xfId="0" applyNumberForma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71" fontId="0" fillId="4" borderId="20" xfId="0" applyNumberFormat="1" applyFill="1" applyBorder="1" applyAlignment="1">
      <alignment horizontal="center"/>
    </xf>
    <xf numFmtId="171" fontId="0" fillId="4" borderId="12" xfId="0" applyNumberFormat="1" applyFill="1" applyBorder="1" applyAlignment="1">
      <alignment horizontal="center"/>
    </xf>
    <xf numFmtId="171" fontId="0" fillId="4" borderId="23" xfId="0" applyNumberFormat="1" applyFill="1" applyBorder="1" applyAlignment="1">
      <alignment horizontal="center"/>
    </xf>
    <xf numFmtId="171" fontId="0" fillId="4" borderId="24" xfId="0" applyNumberFormat="1" applyFill="1" applyBorder="1" applyAlignment="1">
      <alignment horizontal="center"/>
    </xf>
    <xf numFmtId="171" fontId="0" fillId="4" borderId="14" xfId="0" applyNumberForma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171" fontId="0" fillId="4" borderId="13" xfId="0" applyNumberFormat="1" applyFill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4" borderId="13" xfId="0" applyNumberFormat="1" applyFill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4" borderId="3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24" borderId="0" xfId="0" applyFont="1" applyFill="1" applyAlignment="1">
      <alignment horizontal="center"/>
    </xf>
    <xf numFmtId="0" fontId="8" fillId="24" borderId="0" xfId="0" applyFont="1" applyFill="1" applyAlignment="1">
      <alignment horizontal="center"/>
    </xf>
    <xf numFmtId="0" fontId="7" fillId="22" borderId="32" xfId="0" applyFont="1" applyFill="1" applyBorder="1" applyAlignment="1">
      <alignment horizontal="center"/>
    </xf>
    <xf numFmtId="0" fontId="7" fillId="22" borderId="33" xfId="0" applyFont="1" applyFill="1" applyBorder="1" applyAlignment="1">
      <alignment horizontal="center"/>
    </xf>
    <xf numFmtId="0" fontId="7" fillId="22" borderId="34" xfId="0" applyFont="1" applyFill="1" applyBorder="1" applyAlignment="1">
      <alignment horizontal="center"/>
    </xf>
    <xf numFmtId="0" fontId="3" fillId="22" borderId="32" xfId="0" applyFont="1" applyFill="1" applyBorder="1" applyAlignment="1">
      <alignment horizontal="center"/>
    </xf>
    <xf numFmtId="0" fontId="3" fillId="22" borderId="33" xfId="0" applyFont="1" applyFill="1" applyBorder="1" applyAlignment="1">
      <alignment horizontal="center"/>
    </xf>
    <xf numFmtId="0" fontId="3" fillId="22" borderId="3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PageLayoutView="0" workbookViewId="0" topLeftCell="A8">
      <selection activeCell="O11" sqref="O11"/>
    </sheetView>
  </sheetViews>
  <sheetFormatPr defaultColWidth="9.140625" defaultRowHeight="12.75"/>
  <cols>
    <col min="1" max="1" width="20.140625" style="0" customWidth="1"/>
    <col min="2" max="2" width="9.28125" style="0" customWidth="1"/>
    <col min="3" max="3" width="8.7109375" style="0" customWidth="1"/>
    <col min="4" max="4" width="8.28125" style="0" customWidth="1"/>
    <col min="5" max="5" width="9.00390625" style="0" customWidth="1"/>
    <col min="6" max="7" width="9.7109375" style="0" customWidth="1"/>
    <col min="8" max="8" width="9.57421875" style="0" bestFit="1" customWidth="1"/>
    <col min="9" max="9" width="8.8515625" style="0" customWidth="1"/>
  </cols>
  <sheetData>
    <row r="1" spans="1:9" ht="22.5">
      <c r="A1" s="60" t="s">
        <v>7</v>
      </c>
      <c r="B1" s="60"/>
      <c r="C1" s="61"/>
      <c r="D1" s="61"/>
      <c r="E1" s="61"/>
      <c r="F1" s="61"/>
      <c r="G1" s="61"/>
      <c r="H1" s="61"/>
      <c r="I1" s="9"/>
    </row>
    <row r="2" ht="6" customHeight="1" thickBot="1"/>
    <row r="3" spans="1:8" ht="24" thickBot="1" thickTop="1">
      <c r="A3" s="62" t="s">
        <v>6</v>
      </c>
      <c r="B3" s="63"/>
      <c r="C3" s="63"/>
      <c r="D3" s="63"/>
      <c r="E3" s="63"/>
      <c r="F3" s="63"/>
      <c r="G3" s="63"/>
      <c r="H3" s="64"/>
    </row>
    <row r="4" ht="6.75" customHeight="1" thickBot="1" thickTop="1"/>
    <row r="5" spans="1:8" ht="17.25" thickBot="1" thickTop="1">
      <c r="A5" s="65" t="s">
        <v>15</v>
      </c>
      <c r="B5" s="66"/>
      <c r="C5" s="66"/>
      <c r="D5" s="66"/>
      <c r="E5" s="66"/>
      <c r="F5" s="66"/>
      <c r="G5" s="66"/>
      <c r="H5" s="67"/>
    </row>
    <row r="6" ht="6.75" customHeight="1" thickTop="1"/>
    <row r="7" spans="2:8" ht="12.75">
      <c r="B7" s="24" t="s">
        <v>17</v>
      </c>
      <c r="C7" s="58" t="s">
        <v>13</v>
      </c>
      <c r="D7" s="58"/>
      <c r="E7" s="58"/>
      <c r="F7" s="58"/>
      <c r="G7" s="58" t="s">
        <v>3</v>
      </c>
      <c r="H7" s="59"/>
    </row>
    <row r="8" spans="2:8" ht="12.75">
      <c r="B8" s="26" t="s">
        <v>16</v>
      </c>
      <c r="C8" s="16" t="s">
        <v>10</v>
      </c>
      <c r="D8" s="17" t="s">
        <v>11</v>
      </c>
      <c r="E8" s="17" t="s">
        <v>8</v>
      </c>
      <c r="F8" s="3" t="s">
        <v>9</v>
      </c>
      <c r="G8" s="16" t="s">
        <v>12</v>
      </c>
      <c r="H8" s="27" t="s">
        <v>14</v>
      </c>
    </row>
    <row r="9" spans="2:8" ht="12.75">
      <c r="B9" s="5">
        <v>67</v>
      </c>
      <c r="C9" s="12">
        <v>37</v>
      </c>
      <c r="D9" s="6">
        <v>40</v>
      </c>
      <c r="E9" s="2">
        <v>300</v>
      </c>
      <c r="F9" s="10">
        <v>300</v>
      </c>
      <c r="G9" s="12">
        <f aca="true" t="shared" si="0" ref="G9:G31">SUM(C9:F9)</f>
        <v>677</v>
      </c>
      <c r="H9" s="53">
        <f>G9/B9</f>
        <v>10.104477611940299</v>
      </c>
    </row>
    <row r="10" spans="1:8" ht="12.75">
      <c r="A10" s="18"/>
      <c r="B10" s="14">
        <v>58</v>
      </c>
      <c r="C10" s="13">
        <v>35</v>
      </c>
      <c r="D10" s="7">
        <v>37</v>
      </c>
      <c r="E10" s="8">
        <v>270</v>
      </c>
      <c r="F10" s="11">
        <v>250</v>
      </c>
      <c r="G10" s="13">
        <f t="shared" si="0"/>
        <v>592</v>
      </c>
      <c r="H10" s="54">
        <f aca="true" t="shared" si="1" ref="H10:H31">G10/B10</f>
        <v>10.206896551724139</v>
      </c>
    </row>
    <row r="11" spans="2:8" ht="12.75">
      <c r="B11" s="5">
        <v>77</v>
      </c>
      <c r="C11" s="12">
        <v>47</v>
      </c>
      <c r="D11" s="6">
        <v>38</v>
      </c>
      <c r="E11" s="2">
        <v>425</v>
      </c>
      <c r="F11" s="10">
        <v>555</v>
      </c>
      <c r="G11" s="12">
        <f t="shared" si="0"/>
        <v>1065</v>
      </c>
      <c r="H11" s="53">
        <f t="shared" si="1"/>
        <v>13.831168831168831</v>
      </c>
    </row>
    <row r="12" spans="1:8" ht="12.75">
      <c r="A12" s="18"/>
      <c r="B12" s="14">
        <v>80</v>
      </c>
      <c r="C12" s="13">
        <v>41</v>
      </c>
      <c r="D12" s="7">
        <v>45</v>
      </c>
      <c r="E12" s="8">
        <v>400</v>
      </c>
      <c r="F12" s="11">
        <v>320</v>
      </c>
      <c r="G12" s="13">
        <f t="shared" si="0"/>
        <v>806</v>
      </c>
      <c r="H12" s="54">
        <f t="shared" si="1"/>
        <v>10.075</v>
      </c>
    </row>
    <row r="13" spans="2:8" ht="12.75">
      <c r="B13" s="5">
        <v>71</v>
      </c>
      <c r="C13" s="12">
        <v>67</v>
      </c>
      <c r="D13" s="6">
        <v>57</v>
      </c>
      <c r="E13" s="2">
        <v>330</v>
      </c>
      <c r="F13" s="10">
        <v>530</v>
      </c>
      <c r="G13" s="12">
        <f t="shared" si="0"/>
        <v>984</v>
      </c>
      <c r="H13" s="53">
        <f t="shared" si="1"/>
        <v>13.859154929577464</v>
      </c>
    </row>
    <row r="14" spans="1:8" ht="12.75">
      <c r="A14" s="18"/>
      <c r="B14" s="14">
        <v>93</v>
      </c>
      <c r="C14" s="13">
        <v>50</v>
      </c>
      <c r="D14" s="7">
        <v>45</v>
      </c>
      <c r="E14" s="8">
        <v>435</v>
      </c>
      <c r="F14" s="11">
        <v>570</v>
      </c>
      <c r="G14" s="13">
        <f t="shared" si="0"/>
        <v>1100</v>
      </c>
      <c r="H14" s="54">
        <f t="shared" si="1"/>
        <v>11.827956989247312</v>
      </c>
    </row>
    <row r="15" spans="1:8" ht="12.75">
      <c r="A15" s="18"/>
      <c r="B15" s="5">
        <v>59</v>
      </c>
      <c r="C15" s="12">
        <v>58</v>
      </c>
      <c r="D15" s="6">
        <v>48</v>
      </c>
      <c r="E15" s="2">
        <v>450</v>
      </c>
      <c r="F15" s="10">
        <v>465</v>
      </c>
      <c r="G15" s="12">
        <f t="shared" si="0"/>
        <v>1021</v>
      </c>
      <c r="H15" s="53">
        <f t="shared" si="1"/>
        <v>17.305084745762713</v>
      </c>
    </row>
    <row r="16" spans="1:8" ht="12.75">
      <c r="A16" s="18"/>
      <c r="B16" s="14">
        <v>65</v>
      </c>
      <c r="C16" s="13">
        <v>53</v>
      </c>
      <c r="D16" s="7">
        <v>41</v>
      </c>
      <c r="E16" s="8">
        <v>385</v>
      </c>
      <c r="F16" s="11">
        <v>365</v>
      </c>
      <c r="G16" s="13">
        <f t="shared" si="0"/>
        <v>844</v>
      </c>
      <c r="H16" s="54">
        <f t="shared" si="1"/>
        <v>12.984615384615385</v>
      </c>
    </row>
    <row r="17" spans="2:8" s="18" customFormat="1" ht="12.75">
      <c r="B17" s="15">
        <v>79</v>
      </c>
      <c r="C17" s="19">
        <v>37</v>
      </c>
      <c r="D17" s="20">
        <v>32</v>
      </c>
      <c r="E17" s="21">
        <v>250</v>
      </c>
      <c r="F17" s="22">
        <v>300</v>
      </c>
      <c r="G17" s="19">
        <f t="shared" si="0"/>
        <v>619</v>
      </c>
      <c r="H17" s="53">
        <f t="shared" si="1"/>
        <v>7.8354430379746836</v>
      </c>
    </row>
    <row r="18" spans="1:8" ht="12.75">
      <c r="A18" s="18"/>
      <c r="B18" s="14">
        <v>84</v>
      </c>
      <c r="C18" s="13">
        <v>50</v>
      </c>
      <c r="D18" s="7">
        <v>52</v>
      </c>
      <c r="E18" s="8">
        <v>350</v>
      </c>
      <c r="F18" s="11">
        <v>370</v>
      </c>
      <c r="G18" s="13">
        <f t="shared" si="0"/>
        <v>822</v>
      </c>
      <c r="H18" s="54">
        <f t="shared" si="1"/>
        <v>9.785714285714286</v>
      </c>
    </row>
    <row r="19" spans="2:8" s="18" customFormat="1" ht="12.75">
      <c r="B19" s="15">
        <v>83</v>
      </c>
      <c r="C19" s="19">
        <v>44</v>
      </c>
      <c r="D19" s="20">
        <v>44</v>
      </c>
      <c r="E19" s="21">
        <v>300</v>
      </c>
      <c r="F19" s="22">
        <v>400</v>
      </c>
      <c r="G19" s="19">
        <f t="shared" si="0"/>
        <v>788</v>
      </c>
      <c r="H19" s="53">
        <f t="shared" si="1"/>
        <v>9.493975903614459</v>
      </c>
    </row>
    <row r="20" spans="1:8" ht="12.75">
      <c r="A20" s="18"/>
      <c r="B20" s="14">
        <v>55</v>
      </c>
      <c r="C20" s="13">
        <v>47</v>
      </c>
      <c r="D20" s="7">
        <v>46</v>
      </c>
      <c r="E20" s="8">
        <v>350</v>
      </c>
      <c r="F20" s="11">
        <v>400</v>
      </c>
      <c r="G20" s="13">
        <f t="shared" si="0"/>
        <v>843</v>
      </c>
      <c r="H20" s="54">
        <f t="shared" si="1"/>
        <v>15.327272727272728</v>
      </c>
    </row>
    <row r="21" spans="2:8" s="18" customFormat="1" ht="12.75">
      <c r="B21" s="15">
        <v>64</v>
      </c>
      <c r="C21" s="19">
        <v>58</v>
      </c>
      <c r="D21" s="20">
        <v>52</v>
      </c>
      <c r="E21" s="21">
        <v>340</v>
      </c>
      <c r="F21" s="22">
        <v>545</v>
      </c>
      <c r="G21" s="19">
        <f t="shared" si="0"/>
        <v>995</v>
      </c>
      <c r="H21" s="53">
        <f t="shared" si="1"/>
        <v>15.546875</v>
      </c>
    </row>
    <row r="22" spans="2:8" s="18" customFormat="1" ht="12.75">
      <c r="B22" s="14">
        <v>78</v>
      </c>
      <c r="C22" s="13">
        <v>40</v>
      </c>
      <c r="D22" s="7">
        <v>42</v>
      </c>
      <c r="E22" s="8">
        <v>250</v>
      </c>
      <c r="F22" s="11">
        <v>180</v>
      </c>
      <c r="G22" s="13">
        <f t="shared" si="0"/>
        <v>512</v>
      </c>
      <c r="H22" s="54">
        <f t="shared" si="1"/>
        <v>6.564102564102564</v>
      </c>
    </row>
    <row r="23" spans="2:8" s="18" customFormat="1" ht="12.75">
      <c r="B23" s="15">
        <v>91</v>
      </c>
      <c r="C23" s="19">
        <v>44</v>
      </c>
      <c r="D23" s="20">
        <v>44</v>
      </c>
      <c r="E23" s="21">
        <v>300</v>
      </c>
      <c r="F23" s="22">
        <v>330</v>
      </c>
      <c r="G23" s="19">
        <f t="shared" si="0"/>
        <v>718</v>
      </c>
      <c r="H23" s="53">
        <f t="shared" si="1"/>
        <v>7.8901098901098905</v>
      </c>
    </row>
    <row r="24" spans="2:8" s="18" customFormat="1" ht="12.75">
      <c r="B24" s="14">
        <v>57</v>
      </c>
      <c r="C24" s="13">
        <v>59</v>
      </c>
      <c r="D24" s="7">
        <v>54</v>
      </c>
      <c r="E24" s="8">
        <v>380</v>
      </c>
      <c r="F24" s="11">
        <v>600</v>
      </c>
      <c r="G24" s="13">
        <f t="shared" si="0"/>
        <v>1093</v>
      </c>
      <c r="H24" s="54">
        <f t="shared" si="1"/>
        <v>19.17543859649123</v>
      </c>
    </row>
    <row r="25" spans="2:8" s="18" customFormat="1" ht="12.75">
      <c r="B25" s="15">
        <v>88</v>
      </c>
      <c r="C25" s="19">
        <v>44</v>
      </c>
      <c r="D25" s="20">
        <v>37</v>
      </c>
      <c r="E25" s="21">
        <v>290</v>
      </c>
      <c r="F25" s="22">
        <v>240</v>
      </c>
      <c r="G25" s="19">
        <f t="shared" si="0"/>
        <v>611</v>
      </c>
      <c r="H25" s="53">
        <f t="shared" si="1"/>
        <v>6.943181818181818</v>
      </c>
    </row>
    <row r="26" spans="2:8" s="18" customFormat="1" ht="12.75">
      <c r="B26" s="14">
        <v>60</v>
      </c>
      <c r="C26" s="13">
        <v>44</v>
      </c>
      <c r="D26" s="7">
        <v>41</v>
      </c>
      <c r="E26" s="8">
        <v>280</v>
      </c>
      <c r="F26" s="11">
        <v>300</v>
      </c>
      <c r="G26" s="13">
        <f t="shared" si="0"/>
        <v>665</v>
      </c>
      <c r="H26" s="54">
        <f t="shared" si="1"/>
        <v>11.083333333333334</v>
      </c>
    </row>
    <row r="27" spans="2:8" s="18" customFormat="1" ht="12.75">
      <c r="B27" s="15">
        <v>76</v>
      </c>
      <c r="C27" s="19">
        <v>31</v>
      </c>
      <c r="D27" s="20">
        <v>31</v>
      </c>
      <c r="E27" s="21">
        <v>170</v>
      </c>
      <c r="F27" s="22">
        <v>210</v>
      </c>
      <c r="G27" s="19">
        <f t="shared" si="0"/>
        <v>442</v>
      </c>
      <c r="H27" s="53">
        <f t="shared" si="1"/>
        <v>5.815789473684211</v>
      </c>
    </row>
    <row r="28" spans="2:8" s="18" customFormat="1" ht="12.75">
      <c r="B28" s="14">
        <v>89</v>
      </c>
      <c r="C28" s="13">
        <v>33</v>
      </c>
      <c r="D28" s="7">
        <v>40</v>
      </c>
      <c r="E28" s="8">
        <v>170</v>
      </c>
      <c r="F28" s="11">
        <v>70</v>
      </c>
      <c r="G28" s="13">
        <f t="shared" si="0"/>
        <v>313</v>
      </c>
      <c r="H28" s="54">
        <f t="shared" si="1"/>
        <v>3.5168539325842696</v>
      </c>
    </row>
    <row r="29" spans="2:8" s="18" customFormat="1" ht="12.75">
      <c r="B29" s="15">
        <v>93</v>
      </c>
      <c r="C29" s="19">
        <v>32</v>
      </c>
      <c r="D29" s="20">
        <v>30</v>
      </c>
      <c r="E29" s="21">
        <v>210</v>
      </c>
      <c r="F29" s="22">
        <v>300</v>
      </c>
      <c r="G29" s="19">
        <f t="shared" si="0"/>
        <v>572</v>
      </c>
      <c r="H29" s="53">
        <f t="shared" si="1"/>
        <v>6.150537634408602</v>
      </c>
    </row>
    <row r="30" spans="2:8" s="18" customFormat="1" ht="12.75">
      <c r="B30" s="14">
        <v>58</v>
      </c>
      <c r="C30" s="13">
        <v>19</v>
      </c>
      <c r="D30" s="7">
        <v>19</v>
      </c>
      <c r="E30" s="8">
        <v>310</v>
      </c>
      <c r="F30" s="11">
        <v>410</v>
      </c>
      <c r="G30" s="13">
        <f t="shared" si="0"/>
        <v>758</v>
      </c>
      <c r="H30" s="54">
        <f t="shared" si="1"/>
        <v>13.068965517241379</v>
      </c>
    </row>
    <row r="31" spans="1:8" s="18" customFormat="1" ht="13.5" thickBot="1">
      <c r="A31" s="23"/>
      <c r="B31" s="46">
        <v>65</v>
      </c>
      <c r="C31" s="28">
        <v>34</v>
      </c>
      <c r="D31" s="29">
        <v>30</v>
      </c>
      <c r="E31" s="30">
        <v>350</v>
      </c>
      <c r="F31" s="31">
        <v>450</v>
      </c>
      <c r="G31" s="28">
        <f t="shared" si="0"/>
        <v>864</v>
      </c>
      <c r="H31" s="55">
        <f t="shared" si="1"/>
        <v>13.292307692307693</v>
      </c>
    </row>
    <row r="32" spans="2:8" ht="4.5" customHeight="1" thickBot="1">
      <c r="B32" s="25"/>
      <c r="C32" s="4"/>
      <c r="D32" s="4"/>
      <c r="E32" s="4"/>
      <c r="F32" s="4"/>
      <c r="G32" s="4"/>
      <c r="H32" s="25"/>
    </row>
    <row r="33" spans="1:8" ht="12.75">
      <c r="A33" s="1" t="s">
        <v>0</v>
      </c>
      <c r="B33" s="32">
        <f>AVERAGE(B9:B31)</f>
        <v>73.47826086956522</v>
      </c>
      <c r="C33" s="32">
        <f aca="true" t="shared" si="2" ref="C33:H33">AVERAGE(C9:C31)</f>
        <v>43.65217391304348</v>
      </c>
      <c r="D33" s="36">
        <f t="shared" si="2"/>
        <v>41.08695652173913</v>
      </c>
      <c r="E33" s="36">
        <f t="shared" si="2"/>
        <v>317.17391304347825</v>
      </c>
      <c r="F33" s="37">
        <f t="shared" si="2"/>
        <v>367.82608695652175</v>
      </c>
      <c r="G33" s="44">
        <f t="shared" si="2"/>
        <v>769.7391304347826</v>
      </c>
      <c r="H33" s="56">
        <f t="shared" si="2"/>
        <v>10.942793758741624</v>
      </c>
    </row>
    <row r="34" spans="1:8" ht="12.75">
      <c r="A34" s="1" t="s">
        <v>4</v>
      </c>
      <c r="B34" s="33">
        <f>MEDIAN(B9:B31)</f>
        <v>76</v>
      </c>
      <c r="C34" s="33">
        <f aca="true" t="shared" si="3" ref="C34:H34">MEDIAN(C9:C31)</f>
        <v>44</v>
      </c>
      <c r="D34" s="20">
        <f t="shared" si="3"/>
        <v>41</v>
      </c>
      <c r="E34" s="20">
        <f t="shared" si="3"/>
        <v>310</v>
      </c>
      <c r="F34" s="38">
        <f t="shared" si="3"/>
        <v>365</v>
      </c>
      <c r="G34" s="19">
        <f t="shared" si="3"/>
        <v>788</v>
      </c>
      <c r="H34" s="57">
        <f t="shared" si="3"/>
        <v>10.206896551724139</v>
      </c>
    </row>
    <row r="35" spans="1:8" ht="12.75">
      <c r="A35" s="1" t="s">
        <v>1</v>
      </c>
      <c r="B35" s="34">
        <f>MAX(B9:B31)</f>
        <v>93</v>
      </c>
      <c r="C35" s="34">
        <f aca="true" t="shared" si="4" ref="C35:H35">MAX(C9:C31)</f>
        <v>67</v>
      </c>
      <c r="D35" s="7">
        <f t="shared" si="4"/>
        <v>57</v>
      </c>
      <c r="E35" s="7">
        <f t="shared" si="4"/>
        <v>450</v>
      </c>
      <c r="F35" s="39">
        <f t="shared" si="4"/>
        <v>600</v>
      </c>
      <c r="G35" s="13">
        <f t="shared" si="4"/>
        <v>1100</v>
      </c>
      <c r="H35" s="54">
        <f t="shared" si="4"/>
        <v>19.17543859649123</v>
      </c>
    </row>
    <row r="36" spans="1:8" ht="12.75">
      <c r="A36" s="1" t="s">
        <v>2</v>
      </c>
      <c r="B36" s="35">
        <f>MIN(B9:B31)</f>
        <v>55</v>
      </c>
      <c r="C36" s="35">
        <f aca="true" t="shared" si="5" ref="C36:H36">MIN(C9:C31)</f>
        <v>19</v>
      </c>
      <c r="D36" s="6">
        <f t="shared" si="5"/>
        <v>19</v>
      </c>
      <c r="E36" s="6">
        <f t="shared" si="5"/>
        <v>170</v>
      </c>
      <c r="F36" s="40">
        <f t="shared" si="5"/>
        <v>70</v>
      </c>
      <c r="G36" s="12">
        <f t="shared" si="5"/>
        <v>313</v>
      </c>
      <c r="H36" s="53">
        <f t="shared" si="5"/>
        <v>3.5168539325842696</v>
      </c>
    </row>
    <row r="37" spans="1:8" ht="12.75">
      <c r="A37" s="1" t="s">
        <v>5</v>
      </c>
      <c r="B37" s="41">
        <f>STDEV(B9:B31)</f>
        <v>12.791579493121786</v>
      </c>
      <c r="C37" s="41">
        <f aca="true" t="shared" si="6" ref="C37:H37">STDEV(C9:C31)</f>
        <v>11.031396085933228</v>
      </c>
      <c r="D37" s="42">
        <f t="shared" si="6"/>
        <v>8.897972411930608</v>
      </c>
      <c r="E37" s="42">
        <f t="shared" si="6"/>
        <v>77.33965945684781</v>
      </c>
      <c r="F37" s="43">
        <f t="shared" si="6"/>
        <v>136.31369309391184</v>
      </c>
      <c r="G37" s="45">
        <f t="shared" si="6"/>
        <v>214.06545672491364</v>
      </c>
      <c r="H37" s="47">
        <f t="shared" si="6"/>
        <v>3.9572345016238297</v>
      </c>
    </row>
    <row r="38" spans="1:8" ht="13.5" thickBot="1">
      <c r="A38" s="1" t="s">
        <v>18</v>
      </c>
      <c r="B38" s="48"/>
      <c r="C38" s="49"/>
      <c r="D38" s="52"/>
      <c r="E38" s="51"/>
      <c r="F38" s="50"/>
      <c r="G38" s="49"/>
      <c r="H38" s="50"/>
    </row>
    <row r="39" ht="13.5" thickTop="1"/>
  </sheetData>
  <sheetProtection/>
  <mergeCells count="5">
    <mergeCell ref="C7:F7"/>
    <mergeCell ref="G7:H7"/>
    <mergeCell ref="A1:H1"/>
    <mergeCell ref="A3:H3"/>
    <mergeCell ref="A5:H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ELC</dc:creator>
  <cp:keywords/>
  <dc:description/>
  <cp:lastModifiedBy>ELC</cp:lastModifiedBy>
  <cp:lastPrinted>2008-02-05T19:51:38Z</cp:lastPrinted>
  <dcterms:created xsi:type="dcterms:W3CDTF">2007-03-17T23:14:47Z</dcterms:created>
  <dcterms:modified xsi:type="dcterms:W3CDTF">2008-02-09T20:00:00Z</dcterms:modified>
  <cp:category/>
  <cp:version/>
  <cp:contentType/>
  <cp:contentStatus/>
</cp:coreProperties>
</file>